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dmin\Budget\2025-2026 FY Budget Documents\"/>
    </mc:Choice>
  </mc:AlternateContent>
  <xr:revisionPtr revIDLastSave="0" documentId="13_ncr:1_{CA90C3FE-C2A4-4D0A-A293-1028B44E2ACA}" xr6:coauthVersionLast="47" xr6:coauthVersionMax="47" xr10:uidLastSave="{00000000-0000-0000-0000-000000000000}"/>
  <bookViews>
    <workbookView xWindow="2460" yWindow="855" windowWidth="26670" windowHeight="14625" xr2:uid="{00000000-000D-0000-FFFF-FFFF00000000}"/>
  </bookViews>
  <sheets>
    <sheet name="FY 2024-25 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2" l="1"/>
  <c r="C40" i="2"/>
  <c r="H40" i="2" l="1"/>
  <c r="B40" i="2"/>
  <c r="A40" i="2"/>
  <c r="K23" i="2" l="1"/>
  <c r="K8" i="2" l="1"/>
  <c r="K10" i="2" l="1"/>
  <c r="I44" i="2" l="1"/>
  <c r="H44" i="2" l="1"/>
  <c r="K12" i="2" l="1"/>
  <c r="K11" i="2"/>
  <c r="K13" i="2" l="1"/>
  <c r="G40" i="2"/>
  <c r="G44" i="2" l="1"/>
  <c r="D40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</calcChain>
</file>

<file path=xl/sharedStrings.xml><?xml version="1.0" encoding="utf-8"?>
<sst xmlns="http://schemas.openxmlformats.org/spreadsheetml/2006/main" count="85" uniqueCount="68">
  <si>
    <t>------------</t>
  </si>
  <si>
    <t>ACTUAL</t>
  </si>
  <si>
    <t>FUND</t>
  </si>
  <si>
    <t>DESCRIPTION</t>
  </si>
  <si>
    <t>ADOPTED</t>
  </si>
  <si>
    <t>PROPOSED</t>
  </si>
  <si>
    <t>APPROVED</t>
  </si>
  <si>
    <t>BUDGET</t>
  </si>
  <si>
    <t>ACCT</t>
  </si>
  <si>
    <t>-------------</t>
  </si>
  <si>
    <t>State 9-1-1 Telephone Tax Rev.</t>
  </si>
  <si>
    <t>Woodburn Fire District</t>
  </si>
  <si>
    <t>Monitor Fire District</t>
  </si>
  <si>
    <t>Hubbard Fire District</t>
  </si>
  <si>
    <t>St. Paul Fire District</t>
  </si>
  <si>
    <t>City of Hubbard (Police)</t>
  </si>
  <si>
    <t>Woodburn Ambulance Services</t>
  </si>
  <si>
    <t>City of Woodburn (Police)</t>
  </si>
  <si>
    <t>Miscellaneous Revenue</t>
  </si>
  <si>
    <t>TOTAL 9-1-1 COMMUNICATIONS FUND REV.</t>
  </si>
  <si>
    <t>*****</t>
  </si>
  <si>
    <t>REVENUE</t>
  </si>
  <si>
    <t>Interest Revenue</t>
  </si>
  <si>
    <t>9-1-1  OPERATIONS FUND</t>
  </si>
  <si>
    <t>Drakes Crossing Fire District</t>
  </si>
  <si>
    <t>Mt. Angel Fire District</t>
  </si>
  <si>
    <t>City of Mt. Angel (Police)</t>
  </si>
  <si>
    <t>Silverton Fire District</t>
  </si>
  <si>
    <t>City of Silverton (Police)</t>
  </si>
  <si>
    <t>City of Aumsville</t>
  </si>
  <si>
    <t>City of Stayton</t>
  </si>
  <si>
    <t>City of Turner</t>
  </si>
  <si>
    <t>Marion County Public Works</t>
  </si>
  <si>
    <t>Aumsville RFPD</t>
  </si>
  <si>
    <t>Detroit/Idanha RFPD</t>
  </si>
  <si>
    <t>Gates RFPD</t>
  </si>
  <si>
    <t>Jefferson RFPD</t>
  </si>
  <si>
    <t>Lyons RFPD</t>
  </si>
  <si>
    <t>Mill City RFPD</t>
  </si>
  <si>
    <t>Stayton RFPD</t>
  </si>
  <si>
    <t>Sublimity RFPD</t>
  </si>
  <si>
    <t>Turner RFPD</t>
  </si>
  <si>
    <t>Santiam Memorial Hospital</t>
  </si>
  <si>
    <t>USFS &amp; BLM</t>
  </si>
  <si>
    <t xml:space="preserve">Misc SCCC Rent </t>
  </si>
  <si>
    <t xml:space="preserve"> Working Capital Carryover</t>
  </si>
  <si>
    <t xml:space="preserve"> --------- </t>
  </si>
  <si>
    <t xml:space="preserve">  ----------</t>
  </si>
  <si>
    <t>User Fee Required Revenue</t>
  </si>
  <si>
    <t>Police 59%</t>
  </si>
  <si>
    <t>Fire 41%</t>
  </si>
  <si>
    <t>Contracts</t>
  </si>
  <si>
    <t>911 Tax</t>
  </si>
  <si>
    <t>Total Budget</t>
  </si>
  <si>
    <t>Police</t>
  </si>
  <si>
    <t>Fire</t>
  </si>
  <si>
    <t>Misc Income</t>
  </si>
  <si>
    <t>User Fee Total</t>
  </si>
  <si>
    <t>FY 2022-2023</t>
  </si>
  <si>
    <t>Total dollar amount in user fees for radio project:</t>
  </si>
  <si>
    <t xml:space="preserve">Total  </t>
  </si>
  <si>
    <t>FY 2023-2024</t>
  </si>
  <si>
    <t>FY 2024-2025</t>
  </si>
  <si>
    <t>3% MCPW/USFS  5% WBA/Santiam Ambulance</t>
  </si>
  <si>
    <t xml:space="preserve">Difference </t>
  </si>
  <si>
    <t>FISCAL YEAR         2025-2026</t>
  </si>
  <si>
    <t>FY 2025-2026</t>
  </si>
  <si>
    <t xml:space="preserve">2025-2026 FY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</si>
</sst>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_);_(* \(#,##0.0000\);_(* &quot;-&quot;??_);_(@_)"/>
    <numFmt numFmtId="167" formatCode="0.000%"/>
    <numFmt numFmtId="168" formatCode="0.00000%"/>
    <numFmt numFmtId="169" formatCode="&quot;$&quot;#,##0.00"/>
    <numFmt numFmtId="170" formatCode="0.000000%"/>
    <numFmt numFmtId="171" formatCode="0.0000000%"/>
    <numFmt numFmtId="172" formatCode="&quot;$&quot;#,##0.000000"/>
  </numFmts>
  <fonts count="12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sz val="7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color rgb="FF7030A0"/>
      <name val="Arial"/>
      <family val="2"/>
    </font>
    <font>
      <b/>
      <i/>
      <sz val="9"/>
      <name val="Arial"/>
      <family val="2"/>
    </font>
    <font>
      <sz val="8.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quotePrefix="1" applyNumberFormat="1" applyFont="1" applyAlignment="1">
      <alignment horizontal="right"/>
    </xf>
    <xf numFmtId="41" fontId="3" fillId="0" borderId="0" xfId="2" applyFont="1" applyAlignment="1"/>
    <xf numFmtId="43" fontId="3" fillId="0" borderId="0" xfId="1" quotePrefix="1" applyFont="1" applyAlignment="1">
      <alignment horizontal="right"/>
    </xf>
    <xf numFmtId="0" fontId="4" fillId="0" borderId="0" xfId="0" applyFont="1"/>
    <xf numFmtId="0" fontId="0" fillId="0" borderId="0" xfId="0" applyAlignment="1">
      <alignment horizontal="right"/>
    </xf>
    <xf numFmtId="164" fontId="3" fillId="0" borderId="0" xfId="0" applyNumberFormat="1" applyFont="1"/>
    <xf numFmtId="41" fontId="3" fillId="0" borderId="0" xfId="0" applyNumberFormat="1" applyFont="1"/>
    <xf numFmtId="0" fontId="1" fillId="0" borderId="0" xfId="0" applyFont="1"/>
    <xf numFmtId="43" fontId="3" fillId="0" borderId="0" xfId="1" applyFont="1" applyAlignment="1"/>
    <xf numFmtId="43" fontId="0" fillId="0" borderId="0" xfId="1" applyFont="1"/>
    <xf numFmtId="2" fontId="0" fillId="0" borderId="0" xfId="0" applyNumberFormat="1"/>
    <xf numFmtId="0" fontId="2" fillId="0" borderId="0" xfId="0" applyFont="1" applyAlignment="1">
      <alignment horizontal="center" wrapText="1"/>
    </xf>
    <xf numFmtId="43" fontId="3" fillId="0" borderId="0" xfId="0" applyNumberFormat="1" applyFont="1"/>
    <xf numFmtId="44" fontId="3" fillId="0" borderId="0" xfId="3" applyFont="1"/>
    <xf numFmtId="44" fontId="3" fillId="0" borderId="0" xfId="0" applyNumberFormat="1" applyFont="1"/>
    <xf numFmtId="44" fontId="0" fillId="0" borderId="0" xfId="0" applyNumberFormat="1"/>
    <xf numFmtId="44" fontId="2" fillId="0" borderId="0" xfId="3" applyFont="1"/>
    <xf numFmtId="44" fontId="0" fillId="0" borderId="0" xfId="3" applyFont="1"/>
    <xf numFmtId="44" fontId="3" fillId="0" borderId="0" xfId="3" applyFont="1" applyFill="1"/>
    <xf numFmtId="44" fontId="1" fillId="0" borderId="0" xfId="3" applyFont="1"/>
    <xf numFmtId="0" fontId="5" fillId="0" borderId="0" xfId="0" applyFont="1"/>
    <xf numFmtId="44" fontId="5" fillId="0" borderId="0" xfId="0" applyNumberFormat="1" applyFont="1"/>
    <xf numFmtId="10" fontId="5" fillId="0" borderId="0" xfId="0" applyNumberFormat="1" applyFont="1"/>
    <xf numFmtId="164" fontId="3" fillId="0" borderId="0" xfId="1" applyNumberFormat="1" applyFont="1" applyAlignment="1"/>
    <xf numFmtId="165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0" quotePrefix="1" applyNumberFormat="1" applyFont="1" applyAlignment="1">
      <alignment horizontal="center"/>
    </xf>
    <xf numFmtId="41" fontId="3" fillId="0" borderId="0" xfId="2" applyFont="1" applyAlignment="1">
      <alignment horizontal="center"/>
    </xf>
    <xf numFmtId="44" fontId="1" fillId="0" borderId="0" xfId="3" applyFont="1" applyFill="1"/>
    <xf numFmtId="44" fontId="1" fillId="0" borderId="0" xfId="3" applyFont="1" applyFill="1" applyAlignment="1">
      <alignment horizontal="right"/>
    </xf>
    <xf numFmtId="44" fontId="1" fillId="0" borderId="1" xfId="3" applyFont="1" applyFill="1" applyBorder="1"/>
    <xf numFmtId="44" fontId="6" fillId="0" borderId="0" xfId="3" applyFont="1" applyFill="1"/>
    <xf numFmtId="0" fontId="6" fillId="0" borderId="0" xfId="0" applyFont="1" applyAlignment="1">
      <alignment horizontal="right"/>
    </xf>
    <xf numFmtId="44" fontId="6" fillId="0" borderId="0" xfId="3" applyFont="1" applyFill="1" applyAlignment="1">
      <alignment horizontal="right"/>
    </xf>
    <xf numFmtId="44" fontId="1" fillId="0" borderId="1" xfId="3" applyFont="1" applyFill="1" applyBorder="1" applyAlignment="1">
      <alignment horizontal="left"/>
    </xf>
    <xf numFmtId="44" fontId="6" fillId="0" borderId="0" xfId="3" applyFont="1"/>
    <xf numFmtId="10" fontId="6" fillId="0" borderId="0" xfId="3" applyNumberFormat="1" applyFont="1" applyAlignment="1">
      <alignment horizontal="right"/>
    </xf>
    <xf numFmtId="44" fontId="1" fillId="2" borderId="0" xfId="3" applyFont="1" applyFill="1"/>
    <xf numFmtId="166" fontId="3" fillId="0" borderId="0" xfId="0" applyNumberFormat="1" applyFont="1"/>
    <xf numFmtId="43" fontId="3" fillId="0" borderId="0" xfId="1" applyFont="1" applyFill="1" applyAlignment="1"/>
    <xf numFmtId="43" fontId="1" fillId="0" borderId="0" xfId="3" applyNumberFormat="1" applyFont="1"/>
    <xf numFmtId="167" fontId="6" fillId="0" borderId="0" xfId="3" applyNumberFormat="1" applyFont="1" applyAlignment="1">
      <alignment horizontal="center"/>
    </xf>
    <xf numFmtId="43" fontId="0" fillId="0" borderId="0" xfId="0" applyNumberFormat="1"/>
    <xf numFmtId="169" fontId="3" fillId="0" borderId="0" xfId="0" applyNumberFormat="1" applyFont="1" applyAlignment="1">
      <alignment horizontal="right"/>
    </xf>
    <xf numFmtId="44" fontId="1" fillId="4" borderId="0" xfId="3" applyFont="1" applyFill="1"/>
    <xf numFmtId="44" fontId="1" fillId="5" borderId="0" xfId="3" applyFont="1" applyFill="1"/>
    <xf numFmtId="44" fontId="1" fillId="3" borderId="0" xfId="3" applyFont="1" applyFill="1"/>
    <xf numFmtId="43" fontId="3" fillId="0" borderId="0" xfId="3" applyNumberFormat="1" applyFont="1"/>
    <xf numFmtId="10" fontId="0" fillId="0" borderId="0" xfId="0" applyNumberFormat="1"/>
    <xf numFmtId="4" fontId="3" fillId="0" borderId="0" xfId="0" applyNumberFormat="1" applyFont="1"/>
    <xf numFmtId="44" fontId="2" fillId="0" borderId="0" xfId="3" applyFont="1" applyFill="1"/>
    <xf numFmtId="44" fontId="5" fillId="0" borderId="0" xfId="3" applyFont="1" applyFill="1" applyBorder="1"/>
    <xf numFmtId="44" fontId="1" fillId="7" borderId="0" xfId="3" applyFont="1" applyFill="1"/>
    <xf numFmtId="0" fontId="0" fillId="7" borderId="0" xfId="0" applyFill="1"/>
    <xf numFmtId="37" fontId="3" fillId="0" borderId="0" xfId="1" applyNumberFormat="1" applyFont="1" applyAlignment="1"/>
    <xf numFmtId="44" fontId="1" fillId="0" borderId="0" xfId="3" applyFont="1" applyFill="1" applyAlignment="1">
      <alignment horizontal="right" wrapText="1"/>
    </xf>
    <xf numFmtId="3" fontId="9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4" fontId="1" fillId="0" borderId="0" xfId="3" applyFont="1" applyAlignment="1">
      <alignment horizontal="right"/>
    </xf>
    <xf numFmtId="44" fontId="7" fillId="0" borderId="0" xfId="0" applyNumberFormat="1" applyFont="1" applyAlignment="1">
      <alignment horizontal="right"/>
    </xf>
    <xf numFmtId="44" fontId="10" fillId="0" borderId="0" xfId="3" applyFont="1" applyFill="1"/>
    <xf numFmtId="14" fontId="3" fillId="0" borderId="0" xfId="0" applyNumberFormat="1" applyFont="1" applyAlignment="1">
      <alignment horizontal="center"/>
    </xf>
    <xf numFmtId="4" fontId="3" fillId="0" borderId="0" xfId="1" applyNumberFormat="1" applyFont="1" applyFill="1" applyAlignment="1"/>
    <xf numFmtId="43" fontId="3" fillId="3" borderId="0" xfId="1" applyFont="1" applyFill="1" applyAlignment="1"/>
    <xf numFmtId="43" fontId="3" fillId="4" borderId="0" xfId="1" applyFont="1" applyFill="1" applyAlignment="1"/>
    <xf numFmtId="43" fontId="3" fillId="8" borderId="0" xfId="1" applyFont="1" applyFill="1" applyAlignment="1"/>
    <xf numFmtId="43" fontId="3" fillId="4" borderId="0" xfId="1" applyFont="1" applyFill="1"/>
    <xf numFmtId="169" fontId="7" fillId="0" borderId="0" xfId="0" applyNumberFormat="1" applyFont="1"/>
    <xf numFmtId="44" fontId="1" fillId="6" borderId="2" xfId="3" applyFont="1" applyFill="1" applyBorder="1"/>
    <xf numFmtId="39" fontId="3" fillId="0" borderId="0" xfId="0" applyNumberFormat="1" applyFont="1"/>
    <xf numFmtId="44" fontId="6" fillId="0" borderId="0" xfId="3" applyFont="1" applyFill="1" applyAlignment="1">
      <alignment horizontal="center"/>
    </xf>
    <xf numFmtId="0" fontId="1" fillId="0" borderId="0" xfId="0" applyFont="1" applyAlignment="1">
      <alignment horizontal="right"/>
    </xf>
    <xf numFmtId="170" fontId="10" fillId="9" borderId="0" xfId="0" applyNumberFormat="1" applyFont="1" applyFill="1" applyAlignment="1">
      <alignment horizontal="left" wrapText="1"/>
    </xf>
    <xf numFmtId="171" fontId="5" fillId="0" borderId="0" xfId="0" applyNumberFormat="1" applyFont="1"/>
    <xf numFmtId="39" fontId="3" fillId="0" borderId="0" xfId="1" applyNumberFormat="1" applyFont="1" applyAlignment="1"/>
    <xf numFmtId="170" fontId="0" fillId="0" borderId="0" xfId="0" applyNumberFormat="1"/>
    <xf numFmtId="172" fontId="0" fillId="0" borderId="0" xfId="0" applyNumberFormat="1"/>
    <xf numFmtId="3" fontId="3" fillId="0" borderId="0" xfId="0" applyNumberFormat="1" applyFont="1" applyAlignment="1">
      <alignment horizontal="right"/>
    </xf>
    <xf numFmtId="10" fontId="1" fillId="0" borderId="0" xfId="0" applyNumberFormat="1" applyFont="1" applyAlignment="1">
      <alignment wrapText="1"/>
    </xf>
    <xf numFmtId="37" fontId="3" fillId="0" borderId="0" xfId="0" applyNumberFormat="1" applyFont="1"/>
    <xf numFmtId="168" fontId="5" fillId="9" borderId="0" xfId="0" applyNumberFormat="1" applyFont="1" applyFill="1" applyAlignment="1">
      <alignment horizontal="center"/>
    </xf>
    <xf numFmtId="0" fontId="3" fillId="7" borderId="0" xfId="0" applyFont="1" applyFill="1" applyAlignment="1">
      <alignment horizontal="center" wrapText="1"/>
    </xf>
    <xf numFmtId="44" fontId="8" fillId="0" borderId="0" xfId="3" applyFont="1" applyFill="1" applyAlignment="1">
      <alignment horizontal="right" wrapText="1"/>
    </xf>
    <xf numFmtId="0" fontId="11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4" fontId="3" fillId="0" borderId="0" xfId="1" applyNumberFormat="1" applyFont="1" applyFill="1"/>
  </cellXfs>
  <cellStyles count="4">
    <cellStyle name="Comma" xfId="1" builtinId="3"/>
    <cellStyle name="Comma [0]" xfId="2" builtinId="6"/>
    <cellStyle name="Currency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7"/>
  <sheetViews>
    <sheetView tabSelected="1" view="pageLayout" zoomScale="115" zoomScaleNormal="130" zoomScalePageLayoutView="115" workbookViewId="0">
      <selection activeCell="A4" sqref="A4"/>
    </sheetView>
  </sheetViews>
  <sheetFormatPr defaultRowHeight="12.75" x14ac:dyDescent="0.2"/>
  <cols>
    <col min="1" max="1" width="9.140625" customWidth="1"/>
    <col min="2" max="2" width="9.42578125" style="12" customWidth="1"/>
    <col min="3" max="3" width="9.7109375" style="7" customWidth="1"/>
    <col min="4" max="4" width="0.85546875" customWidth="1"/>
    <col min="5" max="5" width="5.42578125" customWidth="1"/>
    <col min="6" max="6" width="27.28515625" customWidth="1"/>
    <col min="7" max="7" width="10.140625" customWidth="1"/>
    <col min="8" max="8" width="10.7109375" customWidth="1"/>
    <col min="9" max="9" width="11.28515625" customWidth="1"/>
    <col min="10" max="10" width="25" style="25" customWidth="1"/>
    <col min="11" max="11" width="16.85546875" style="25" customWidth="1"/>
    <col min="12" max="12" width="15.42578125" style="25" customWidth="1"/>
    <col min="13" max="13" width="13.42578125" customWidth="1"/>
    <col min="14" max="14" width="10.140625" customWidth="1"/>
    <col min="15" max="15" width="13" customWidth="1"/>
    <col min="16" max="16" width="12.7109375" customWidth="1"/>
    <col min="17" max="17" width="18.140625" customWidth="1"/>
  </cols>
  <sheetData>
    <row r="1" spans="1:17" ht="19.5" customHeight="1" x14ac:dyDescent="0.2">
      <c r="A1" s="4" t="s">
        <v>1</v>
      </c>
      <c r="B1" s="4" t="s">
        <v>1</v>
      </c>
      <c r="C1" s="4" t="s">
        <v>4</v>
      </c>
      <c r="D1" s="2"/>
      <c r="E1" s="3"/>
      <c r="F1" s="3"/>
      <c r="G1" s="2" t="s">
        <v>9</v>
      </c>
      <c r="H1" s="19" t="s">
        <v>65</v>
      </c>
      <c r="I1" s="2" t="s">
        <v>0</v>
      </c>
      <c r="J1" s="24"/>
      <c r="K1" s="24"/>
      <c r="L1" s="24"/>
    </row>
    <row r="2" spans="1:17" x14ac:dyDescent="0.2">
      <c r="A2" s="4" t="s">
        <v>58</v>
      </c>
      <c r="B2" s="4" t="s">
        <v>61</v>
      </c>
      <c r="C2" s="4" t="s">
        <v>62</v>
      </c>
      <c r="D2" s="3"/>
      <c r="E2" s="3" t="s">
        <v>2</v>
      </c>
      <c r="F2" s="4" t="s">
        <v>3</v>
      </c>
      <c r="G2" s="4" t="s">
        <v>5</v>
      </c>
      <c r="H2" s="4" t="s">
        <v>6</v>
      </c>
      <c r="I2" s="4" t="s">
        <v>4</v>
      </c>
      <c r="J2" s="24"/>
      <c r="K2" s="24"/>
      <c r="L2" s="24"/>
      <c r="O2" s="30"/>
    </row>
    <row r="3" spans="1:17" x14ac:dyDescent="0.2">
      <c r="A3" s="79"/>
      <c r="B3" s="79"/>
      <c r="D3" s="3"/>
      <c r="E3" s="3" t="s">
        <v>8</v>
      </c>
      <c r="F3" s="3"/>
      <c r="G3" s="4" t="s">
        <v>7</v>
      </c>
      <c r="H3" s="4" t="s">
        <v>7</v>
      </c>
      <c r="I3" s="4" t="s">
        <v>7</v>
      </c>
      <c r="J3" s="58"/>
      <c r="K3" s="88" t="s">
        <v>67</v>
      </c>
      <c r="L3" s="88"/>
      <c r="N3" s="7"/>
      <c r="O3" s="21"/>
      <c r="P3" s="3"/>
    </row>
    <row r="4" spans="1:17" x14ac:dyDescent="0.2">
      <c r="A4" s="79"/>
      <c r="B4" s="79"/>
      <c r="D4" s="3"/>
      <c r="E4" s="3"/>
      <c r="F4" s="4" t="s">
        <v>23</v>
      </c>
      <c r="G4" s="32"/>
      <c r="H4" s="92"/>
      <c r="I4" s="69"/>
      <c r="J4" s="27"/>
      <c r="K4" s="49"/>
      <c r="L4" s="27"/>
      <c r="N4" s="7"/>
      <c r="O4" s="21"/>
      <c r="P4" s="3"/>
      <c r="Q4" s="23"/>
    </row>
    <row r="5" spans="1:17" x14ac:dyDescent="0.2">
      <c r="A5" s="79"/>
      <c r="B5" s="79"/>
      <c r="D5" s="3"/>
      <c r="E5" s="3"/>
      <c r="F5" s="4" t="s">
        <v>21</v>
      </c>
      <c r="G5" s="4"/>
      <c r="H5" s="57"/>
      <c r="I5" s="4"/>
      <c r="J5" s="43" t="s">
        <v>48</v>
      </c>
      <c r="K5" s="27">
        <v>2448993.6800000002</v>
      </c>
      <c r="L5" s="68"/>
      <c r="N5" s="7"/>
      <c r="O5" s="21"/>
      <c r="P5" s="3"/>
    </row>
    <row r="6" spans="1:17" x14ac:dyDescent="0.2">
      <c r="A6" s="79"/>
      <c r="B6" s="79"/>
      <c r="D6" s="3"/>
      <c r="E6" s="3"/>
      <c r="G6" s="4"/>
      <c r="H6" s="57"/>
      <c r="I6" s="4"/>
      <c r="J6" s="44" t="s">
        <v>49</v>
      </c>
      <c r="K6" s="76">
        <v>1444906.27</v>
      </c>
      <c r="L6" s="48"/>
      <c r="M6" s="50"/>
      <c r="N6" s="51"/>
      <c r="O6" s="55"/>
      <c r="P6" s="3"/>
    </row>
    <row r="7" spans="1:17" ht="12.75" customHeight="1" x14ac:dyDescent="0.2">
      <c r="A7" s="77">
        <v>1282889</v>
      </c>
      <c r="B7" s="47">
        <v>1331280</v>
      </c>
      <c r="C7" s="65">
        <v>1377437.08</v>
      </c>
      <c r="D7" s="5" t="e">
        <f>SUM(#REF!)</f>
        <v>#REF!</v>
      </c>
      <c r="E7" s="4">
        <v>4010</v>
      </c>
      <c r="F7" s="1" t="s">
        <v>45</v>
      </c>
      <c r="G7" s="72">
        <v>1565364</v>
      </c>
      <c r="H7" s="70"/>
      <c r="I7" s="47"/>
      <c r="J7" s="41" t="s">
        <v>50</v>
      </c>
      <c r="K7" s="45">
        <v>1004087.4</v>
      </c>
      <c r="L7" s="63"/>
      <c r="M7" s="90" t="s">
        <v>59</v>
      </c>
      <c r="N7" s="90"/>
      <c r="O7" s="59">
        <v>128000</v>
      </c>
      <c r="P7" s="22"/>
    </row>
    <row r="8" spans="1:17" x14ac:dyDescent="0.2">
      <c r="A8" s="77">
        <v>29786.57</v>
      </c>
      <c r="B8" s="47">
        <v>58964.12</v>
      </c>
      <c r="C8" s="65">
        <v>1000</v>
      </c>
      <c r="D8" s="5" t="e">
        <f>SUM(#REF!)</f>
        <v>#REF!</v>
      </c>
      <c r="E8" s="4">
        <v>4020</v>
      </c>
      <c r="F8" s="1" t="s">
        <v>22</v>
      </c>
      <c r="G8" s="72">
        <v>1000</v>
      </c>
      <c r="H8" s="70"/>
      <c r="I8" s="47"/>
      <c r="J8" s="41" t="s">
        <v>57</v>
      </c>
      <c r="K8" s="36">
        <f>SUM(K7,K6)</f>
        <v>2448993.67</v>
      </c>
      <c r="L8" s="36"/>
      <c r="M8" s="90"/>
      <c r="N8" s="90"/>
      <c r="O8" s="22"/>
      <c r="P8" s="3"/>
    </row>
    <row r="9" spans="1:17" x14ac:dyDescent="0.2">
      <c r="A9" s="77">
        <v>950314.88</v>
      </c>
      <c r="B9" s="47">
        <v>983031.87</v>
      </c>
      <c r="C9" s="65">
        <v>940000</v>
      </c>
      <c r="D9" s="5" t="e">
        <f>SUM(#REF!)</f>
        <v>#REF!</v>
      </c>
      <c r="E9" s="4">
        <v>4030</v>
      </c>
      <c r="F9" s="1" t="s">
        <v>10</v>
      </c>
      <c r="G9" s="73">
        <v>950000</v>
      </c>
      <c r="H9" s="70"/>
      <c r="I9" s="47"/>
      <c r="J9" s="39"/>
      <c r="K9" s="36"/>
      <c r="L9" s="36"/>
      <c r="M9" s="50"/>
      <c r="N9" s="7"/>
      <c r="O9" s="20"/>
      <c r="P9" s="3"/>
    </row>
    <row r="10" spans="1:17" x14ac:dyDescent="0.2">
      <c r="A10" s="77">
        <v>197524.09</v>
      </c>
      <c r="B10" s="57">
        <v>204399.9</v>
      </c>
      <c r="C10" s="65">
        <v>216462.67</v>
      </c>
      <c r="D10" s="5" t="e">
        <f>SUM(#REF!)</f>
        <v>#REF!</v>
      </c>
      <c r="E10" s="4">
        <v>4040</v>
      </c>
      <c r="F10" s="1" t="s">
        <v>11</v>
      </c>
      <c r="G10" s="57">
        <v>223357.01</v>
      </c>
      <c r="H10" s="57"/>
      <c r="I10" s="57"/>
      <c r="J10" s="41" t="s">
        <v>51</v>
      </c>
      <c r="K10" s="54">
        <f>SUM(G15+G23+G27+G37)</f>
        <v>566895.82999999996</v>
      </c>
      <c r="L10" s="36"/>
      <c r="M10" s="91" t="s">
        <v>63</v>
      </c>
      <c r="N10" s="91"/>
      <c r="O10" s="91"/>
      <c r="P10" s="3"/>
    </row>
    <row r="11" spans="1:17" x14ac:dyDescent="0.2">
      <c r="A11" s="77">
        <v>20794.400000000001</v>
      </c>
      <c r="B11" s="57">
        <v>21536.23</v>
      </c>
      <c r="C11" s="65">
        <v>22788.14</v>
      </c>
      <c r="D11" s="5" t="e">
        <f>SUM(#REF!)</f>
        <v>#REF!</v>
      </c>
      <c r="E11" s="4">
        <v>4050</v>
      </c>
      <c r="F11" s="1" t="s">
        <v>12</v>
      </c>
      <c r="G11" s="57">
        <v>23513.95</v>
      </c>
      <c r="H11" s="57"/>
      <c r="I11" s="57"/>
      <c r="J11" s="41" t="s">
        <v>52</v>
      </c>
      <c r="K11" s="53">
        <f>G9</f>
        <v>950000</v>
      </c>
      <c r="L11" s="36"/>
      <c r="N11" s="3"/>
      <c r="O11" s="22"/>
      <c r="P11" s="3"/>
    </row>
    <row r="12" spans="1:17" x14ac:dyDescent="0.2">
      <c r="A12" s="77">
        <v>37324.659999999996</v>
      </c>
      <c r="B12" s="57">
        <v>38623.93</v>
      </c>
      <c r="C12" s="65">
        <v>40903.339999999997</v>
      </c>
      <c r="D12" s="5" t="e">
        <f>SUM(#REF!)</f>
        <v>#REF!</v>
      </c>
      <c r="E12" s="4">
        <v>4060</v>
      </c>
      <c r="F12" s="1" t="s">
        <v>13</v>
      </c>
      <c r="G12" s="57">
        <v>42206.12</v>
      </c>
      <c r="H12" s="57"/>
      <c r="I12" s="57"/>
      <c r="J12" s="41" t="s">
        <v>56</v>
      </c>
      <c r="K12" s="52">
        <f>SUM(G8+G17+G38+G7)</f>
        <v>1600487.48</v>
      </c>
      <c r="L12" s="36"/>
      <c r="N12" s="3"/>
      <c r="O12" s="22"/>
      <c r="P12" s="3"/>
    </row>
    <row r="13" spans="1:17" x14ac:dyDescent="0.2">
      <c r="A13" s="77">
        <v>17724.260000000002</v>
      </c>
      <c r="B13" s="57">
        <v>18341.240000000002</v>
      </c>
      <c r="C13" s="65">
        <v>19423.66</v>
      </c>
      <c r="D13" s="5" t="e">
        <f>SUM(#REF!)</f>
        <v>#REF!</v>
      </c>
      <c r="E13" s="4">
        <v>4080</v>
      </c>
      <c r="F13" s="1" t="s">
        <v>14</v>
      </c>
      <c r="G13" s="57">
        <v>20042.310000000001</v>
      </c>
      <c r="H13" s="57"/>
      <c r="I13" s="57"/>
      <c r="J13" s="66" t="s">
        <v>60</v>
      </c>
      <c r="K13" s="25">
        <f>SUM(K10:K12)</f>
        <v>3117383.31</v>
      </c>
      <c r="L13" s="36"/>
      <c r="N13" s="3"/>
      <c r="O13" s="3"/>
      <c r="P13" s="3"/>
      <c r="Q13" s="28"/>
    </row>
    <row r="14" spans="1:17" x14ac:dyDescent="0.2">
      <c r="A14" s="77">
        <v>94574.51999999999</v>
      </c>
      <c r="B14" s="70">
        <v>97866.66</v>
      </c>
      <c r="C14" s="65">
        <v>103642.31</v>
      </c>
      <c r="D14" s="5" t="e">
        <f>SUM(#REF!)</f>
        <v>#REF!</v>
      </c>
      <c r="E14" s="4">
        <v>4090</v>
      </c>
      <c r="F14" s="1" t="s">
        <v>15</v>
      </c>
      <c r="G14" s="70">
        <v>106943.33</v>
      </c>
      <c r="H14" s="57"/>
      <c r="I14" s="70"/>
      <c r="J14" s="41" t="s">
        <v>53</v>
      </c>
      <c r="K14" s="45">
        <v>5566377</v>
      </c>
      <c r="L14" s="36"/>
      <c r="N14" s="1"/>
      <c r="O14" s="26"/>
      <c r="P14" s="26"/>
      <c r="Q14" s="29"/>
    </row>
    <row r="15" spans="1:17" x14ac:dyDescent="0.2">
      <c r="A15" s="77">
        <v>216753.65</v>
      </c>
      <c r="B15" s="47">
        <v>223256.28</v>
      </c>
      <c r="C15" s="65">
        <v>234419.07</v>
      </c>
      <c r="D15" s="5" t="e">
        <f>SUM(#REF!)</f>
        <v>#REF!</v>
      </c>
      <c r="E15" s="4">
        <v>4100</v>
      </c>
      <c r="F15" s="1" t="s">
        <v>16</v>
      </c>
      <c r="G15" s="71">
        <v>241686.06</v>
      </c>
      <c r="H15" s="70"/>
      <c r="I15" s="47"/>
      <c r="J15" s="36"/>
      <c r="K15" s="36"/>
      <c r="L15" s="36"/>
      <c r="M15" s="40"/>
      <c r="N15" s="1"/>
      <c r="O15" s="26"/>
      <c r="P15" s="26"/>
      <c r="Q15" s="29"/>
    </row>
    <row r="16" spans="1:17" x14ac:dyDescent="0.2">
      <c r="A16" s="77">
        <v>519037.99</v>
      </c>
      <c r="B16" s="47">
        <v>537106.22</v>
      </c>
      <c r="C16" s="65">
        <v>568803.82999999996</v>
      </c>
      <c r="D16" s="5" t="e">
        <f>SUM(#REF!)</f>
        <v>#REF!</v>
      </c>
      <c r="E16" s="4">
        <v>4110</v>
      </c>
      <c r="F16" s="1" t="s">
        <v>17</v>
      </c>
      <c r="G16" s="47">
        <v>586920.24</v>
      </c>
      <c r="H16" s="57"/>
      <c r="I16" s="47"/>
      <c r="J16" s="36"/>
      <c r="K16" s="36"/>
      <c r="L16" s="36"/>
      <c r="M16" s="23"/>
      <c r="N16" s="3"/>
      <c r="O16" s="3"/>
    </row>
    <row r="17" spans="1:17" x14ac:dyDescent="0.2">
      <c r="A17" s="77">
        <v>16903.400000000001</v>
      </c>
      <c r="B17" s="47">
        <v>40929.919999999998</v>
      </c>
      <c r="C17" s="65">
        <v>223343.66</v>
      </c>
      <c r="D17" s="13" t="e">
        <f>SUM(#REF!)</f>
        <v>#REF!</v>
      </c>
      <c r="E17" s="4">
        <v>4120</v>
      </c>
      <c r="F17" s="1" t="s">
        <v>18</v>
      </c>
      <c r="G17" s="72">
        <v>25000</v>
      </c>
      <c r="H17" s="70"/>
      <c r="I17" s="47"/>
      <c r="J17" s="60"/>
      <c r="K17" s="60"/>
      <c r="L17" s="60"/>
      <c r="M17" s="61"/>
      <c r="N17" s="89"/>
      <c r="O17" s="89"/>
    </row>
    <row r="18" spans="1:17" x14ac:dyDescent="0.2">
      <c r="A18" s="77">
        <v>11259.48</v>
      </c>
      <c r="B18" s="47">
        <v>11651.42</v>
      </c>
      <c r="C18" s="65">
        <v>12339.03</v>
      </c>
      <c r="D18" s="13" t="e">
        <f>SUM(#REF!)</f>
        <v>#REF!</v>
      </c>
      <c r="E18" s="4">
        <v>4140</v>
      </c>
      <c r="F18" s="1" t="s">
        <v>24</v>
      </c>
      <c r="G18" s="47">
        <v>12732.04</v>
      </c>
      <c r="H18" s="57"/>
      <c r="I18" s="47"/>
      <c r="J18" s="36"/>
      <c r="K18" s="36"/>
      <c r="L18" s="36"/>
      <c r="M18" s="56"/>
      <c r="N18" s="3"/>
      <c r="O18" s="3"/>
      <c r="P18" s="3"/>
    </row>
    <row r="19" spans="1:17" x14ac:dyDescent="0.2">
      <c r="A19" s="77">
        <v>34825.39</v>
      </c>
      <c r="B19" s="47">
        <v>36037.68</v>
      </c>
      <c r="C19" s="65">
        <v>38164.44</v>
      </c>
      <c r="D19" s="13" t="e">
        <f>SUM(#REF!)</f>
        <v>#REF!</v>
      </c>
      <c r="E19" s="4">
        <v>4150</v>
      </c>
      <c r="F19" s="1" t="s">
        <v>25</v>
      </c>
      <c r="G19" s="47">
        <v>39379.99</v>
      </c>
      <c r="H19" s="57"/>
      <c r="I19" s="47"/>
      <c r="J19" s="37"/>
      <c r="K19" s="36"/>
      <c r="L19" s="36"/>
      <c r="M19" s="40"/>
      <c r="P19" s="3"/>
    </row>
    <row r="20" spans="1:17" x14ac:dyDescent="0.2">
      <c r="A20" s="77">
        <v>89995.72</v>
      </c>
      <c r="B20" s="47">
        <v>93189.37</v>
      </c>
      <c r="C20" s="65">
        <v>94234.69</v>
      </c>
      <c r="D20" s="13" t="e">
        <f>SUM(#REF!)</f>
        <v>#REF!</v>
      </c>
      <c r="E20" s="4">
        <v>4160</v>
      </c>
      <c r="F20" s="1" t="s">
        <v>26</v>
      </c>
      <c r="G20" s="47">
        <v>97236.07</v>
      </c>
      <c r="H20" s="57"/>
      <c r="I20" s="47"/>
      <c r="J20" s="37"/>
      <c r="K20" s="39" t="s">
        <v>62</v>
      </c>
      <c r="L20" s="39" t="s">
        <v>66</v>
      </c>
      <c r="M20" s="78" t="s">
        <v>64</v>
      </c>
      <c r="P20" s="3"/>
    </row>
    <row r="21" spans="1:17" ht="15" customHeight="1" x14ac:dyDescent="0.2">
      <c r="A21" s="77">
        <v>90975.6</v>
      </c>
      <c r="B21" s="47">
        <v>94142.47</v>
      </c>
      <c r="C21" s="65">
        <v>99698.34</v>
      </c>
      <c r="D21" s="13" t="e">
        <f>SUM(#REF!)</f>
        <v>#REF!</v>
      </c>
      <c r="E21" s="4">
        <v>4170</v>
      </c>
      <c r="F21" s="1" t="s">
        <v>27</v>
      </c>
      <c r="G21" s="47">
        <v>102873.74</v>
      </c>
      <c r="H21" s="57"/>
      <c r="I21" s="47"/>
      <c r="J21" s="41" t="s">
        <v>54</v>
      </c>
      <c r="K21" s="36">
        <v>1400306.68</v>
      </c>
      <c r="L21" s="36">
        <v>1444906.27</v>
      </c>
      <c r="M21" s="75">
        <v>44599.59</v>
      </c>
      <c r="N21" s="86">
        <v>3.184E-2</v>
      </c>
      <c r="P21" s="3"/>
    </row>
    <row r="22" spans="1:17" ht="13.5" thickBot="1" x14ac:dyDescent="0.25">
      <c r="A22" s="77">
        <v>219752.08</v>
      </c>
      <c r="B22" s="47">
        <v>227401.65</v>
      </c>
      <c r="C22" s="65">
        <v>240821.88</v>
      </c>
      <c r="D22" s="13" t="e">
        <f>SUM(#REF!)</f>
        <v>#REF!</v>
      </c>
      <c r="E22" s="4">
        <v>4180</v>
      </c>
      <c r="F22" s="1" t="s">
        <v>28</v>
      </c>
      <c r="G22" s="47">
        <v>248492.05</v>
      </c>
      <c r="H22" s="57"/>
      <c r="I22" s="47"/>
      <c r="J22" s="41" t="s">
        <v>55</v>
      </c>
      <c r="K22" s="38">
        <v>973094.48</v>
      </c>
      <c r="L22" s="42">
        <v>1004087.4</v>
      </c>
      <c r="M22" s="75">
        <v>30992.92</v>
      </c>
      <c r="N22" s="86">
        <v>3.1800000000000002E-2</v>
      </c>
      <c r="P22" s="3"/>
    </row>
    <row r="23" spans="1:17" x14ac:dyDescent="0.2">
      <c r="A23" s="77">
        <v>137998.49</v>
      </c>
      <c r="B23" s="47">
        <v>122387.97</v>
      </c>
      <c r="C23" s="65">
        <v>144467.47</v>
      </c>
      <c r="D23" s="5" t="e">
        <f>SUM(#REF!)</f>
        <v>#REF!</v>
      </c>
      <c r="E23" s="4">
        <v>4600</v>
      </c>
      <c r="F23" s="1" t="s">
        <v>43</v>
      </c>
      <c r="G23" s="71">
        <v>148801.49</v>
      </c>
      <c r="H23" s="70"/>
      <c r="I23" s="47"/>
      <c r="J23" s="36"/>
      <c r="K23" s="36">
        <f>SUM(K21:K22)</f>
        <v>2373401.16</v>
      </c>
      <c r="L23" s="36">
        <v>2448993.6800000002</v>
      </c>
      <c r="M23" s="67">
        <v>75592.52</v>
      </c>
      <c r="N23" s="80">
        <v>3.1850000000000003E-2</v>
      </c>
      <c r="O23" s="80"/>
      <c r="P23" s="3"/>
    </row>
    <row r="24" spans="1:17" x14ac:dyDescent="0.2">
      <c r="A24" s="77">
        <v>98191.579999999987</v>
      </c>
      <c r="B24" s="47">
        <v>101609.73</v>
      </c>
      <c r="C24" s="65">
        <v>107606.28</v>
      </c>
      <c r="D24" s="14" t="e">
        <f>SUM(#REF!)</f>
        <v>#REF!</v>
      </c>
      <c r="E24" s="4">
        <v>4700</v>
      </c>
      <c r="F24" s="1" t="s">
        <v>29</v>
      </c>
      <c r="G24" s="47">
        <v>111033.55</v>
      </c>
      <c r="H24" s="57"/>
      <c r="I24" s="47"/>
      <c r="N24" s="11"/>
      <c r="P24" s="3"/>
    </row>
    <row r="25" spans="1:17" x14ac:dyDescent="0.2">
      <c r="A25" s="77">
        <v>219417.36</v>
      </c>
      <c r="B25" s="47">
        <v>227055.28</v>
      </c>
      <c r="C25" s="65">
        <v>240455.07</v>
      </c>
      <c r="D25" s="14" t="e">
        <f>SUM(#REF!)</f>
        <v>#REF!</v>
      </c>
      <c r="E25" s="4">
        <v>4710</v>
      </c>
      <c r="F25" s="1" t="s">
        <v>30</v>
      </c>
      <c r="G25" s="47">
        <v>248113.57</v>
      </c>
      <c r="H25" s="57"/>
      <c r="I25" s="47"/>
      <c r="N25" s="81"/>
      <c r="O25" s="15"/>
      <c r="P25" s="3"/>
    </row>
    <row r="26" spans="1:17" x14ac:dyDescent="0.2">
      <c r="A26" s="77">
        <v>40828.109999999993</v>
      </c>
      <c r="B26" s="47">
        <v>42249.38</v>
      </c>
      <c r="C26" s="65">
        <v>44742.75</v>
      </c>
      <c r="D26" s="14" t="e">
        <f>SUM(#REF!)</f>
        <v>#REF!</v>
      </c>
      <c r="E26" s="4">
        <v>4730</v>
      </c>
      <c r="F26" s="1" t="s">
        <v>31</v>
      </c>
      <c r="G26" s="47">
        <v>46167.82</v>
      </c>
      <c r="H26" s="57"/>
      <c r="I26" s="47"/>
      <c r="P26" s="3"/>
    </row>
    <row r="27" spans="1:17" x14ac:dyDescent="0.2">
      <c r="A27" s="77">
        <v>41550.97</v>
      </c>
      <c r="B27" s="47">
        <v>42797.5</v>
      </c>
      <c r="C27" s="65">
        <v>44081.43</v>
      </c>
      <c r="D27" s="14" t="e">
        <f>SUM(#REF!)</f>
        <v>#REF!</v>
      </c>
      <c r="E27" s="4">
        <v>4750</v>
      </c>
      <c r="F27" s="1" t="s">
        <v>32</v>
      </c>
      <c r="G27" s="71">
        <v>45403.87</v>
      </c>
      <c r="H27" s="70"/>
      <c r="I27" s="47"/>
      <c r="M27" s="82"/>
      <c r="N27" s="83"/>
      <c r="O27" s="15"/>
      <c r="P27" s="17"/>
      <c r="Q27" s="18"/>
    </row>
    <row r="28" spans="1:17" x14ac:dyDescent="0.2">
      <c r="A28" s="47">
        <v>60218.850000000006</v>
      </c>
      <c r="B28" s="47">
        <v>62315.07</v>
      </c>
      <c r="C28" s="65">
        <v>65992.63</v>
      </c>
      <c r="D28" s="14" t="e">
        <f>SUM(#REF!)</f>
        <v>#REF!</v>
      </c>
      <c r="E28" s="4">
        <v>4760</v>
      </c>
      <c r="F28" s="1" t="s">
        <v>33</v>
      </c>
      <c r="G28" s="47">
        <v>68094.5</v>
      </c>
      <c r="H28" s="57"/>
      <c r="I28" s="47"/>
      <c r="M28" s="82"/>
      <c r="N28" s="84"/>
      <c r="P28" s="17"/>
      <c r="Q28" s="18"/>
    </row>
    <row r="29" spans="1:17" x14ac:dyDescent="0.2">
      <c r="A29" s="47">
        <v>13615.220000000001</v>
      </c>
      <c r="B29" s="47">
        <v>14089.17</v>
      </c>
      <c r="C29" s="65">
        <v>14920.65</v>
      </c>
      <c r="D29" s="14" t="e">
        <f>SUM(#REF!)</f>
        <v>#REF!</v>
      </c>
      <c r="E29" s="4">
        <v>4770</v>
      </c>
      <c r="F29" s="1" t="s">
        <v>34</v>
      </c>
      <c r="G29" s="47">
        <v>15395.88</v>
      </c>
      <c r="H29" s="57"/>
      <c r="I29" s="47"/>
      <c r="M29" s="82"/>
      <c r="N29" s="83"/>
      <c r="O29" s="15"/>
      <c r="P29" s="17"/>
      <c r="Q29" s="18"/>
    </row>
    <row r="30" spans="1:17" x14ac:dyDescent="0.2">
      <c r="A30" s="47">
        <v>19809.48</v>
      </c>
      <c r="B30" s="47">
        <v>20499</v>
      </c>
      <c r="C30" s="65">
        <v>21708.76</v>
      </c>
      <c r="D30" s="14" t="e">
        <f>SUM(#REF!)</f>
        <v>#REF!</v>
      </c>
      <c r="E30" s="4">
        <v>4780</v>
      </c>
      <c r="F30" s="1" t="s">
        <v>35</v>
      </c>
      <c r="G30" s="47">
        <v>22400.19</v>
      </c>
      <c r="H30" s="57"/>
      <c r="I30" s="47"/>
      <c r="M30" s="82"/>
      <c r="N30" s="84"/>
      <c r="P30" s="17"/>
      <c r="Q30" s="18"/>
    </row>
    <row r="31" spans="1:17" x14ac:dyDescent="0.2">
      <c r="A31" s="47">
        <v>86103.02</v>
      </c>
      <c r="B31" s="47">
        <v>89100.27</v>
      </c>
      <c r="C31" s="65">
        <v>94358.57</v>
      </c>
      <c r="D31" s="14" t="e">
        <f>SUM(#REF!)</f>
        <v>#REF!</v>
      </c>
      <c r="E31" s="4">
        <v>4790</v>
      </c>
      <c r="F31" s="1" t="s">
        <v>36</v>
      </c>
      <c r="G31" s="47">
        <v>97363.9</v>
      </c>
      <c r="H31" s="57"/>
      <c r="I31" s="47"/>
      <c r="M31" s="82"/>
      <c r="N31" s="84"/>
      <c r="P31" s="17"/>
      <c r="Q31" s="18"/>
    </row>
    <row r="32" spans="1:17" ht="12.75" customHeight="1" x14ac:dyDescent="0.2">
      <c r="A32" s="47">
        <v>66731.13</v>
      </c>
      <c r="B32" s="47">
        <v>69054</v>
      </c>
      <c r="C32" s="65">
        <v>73129.31</v>
      </c>
      <c r="D32" s="14" t="e">
        <f>SUM(#REF!)</f>
        <v>#REF!</v>
      </c>
      <c r="E32" s="4">
        <v>4800</v>
      </c>
      <c r="F32" s="1" t="s">
        <v>37</v>
      </c>
      <c r="G32" s="47">
        <v>75458.490000000005</v>
      </c>
      <c r="H32" s="57"/>
      <c r="I32" s="47"/>
      <c r="M32" s="82"/>
      <c r="N32" s="84"/>
      <c r="P32" s="17"/>
      <c r="Q32" s="18"/>
    </row>
    <row r="33" spans="1:17" x14ac:dyDescent="0.2">
      <c r="A33" s="47">
        <v>29584.19</v>
      </c>
      <c r="B33" s="47">
        <v>30614.04</v>
      </c>
      <c r="C33" s="65">
        <v>32420.73</v>
      </c>
      <c r="D33" s="14" t="e">
        <f>SUM(#REF!)</f>
        <v>#REF!</v>
      </c>
      <c r="E33" s="4">
        <v>4810</v>
      </c>
      <c r="F33" s="1" t="s">
        <v>38</v>
      </c>
      <c r="G33" s="47">
        <v>33453.339999999997</v>
      </c>
      <c r="H33" s="57"/>
      <c r="I33" s="47"/>
      <c r="M33" s="82"/>
      <c r="N33" s="84"/>
      <c r="P33" s="17"/>
      <c r="Q33" s="18"/>
    </row>
    <row r="34" spans="1:17" x14ac:dyDescent="0.2">
      <c r="A34" s="47">
        <v>75332.52</v>
      </c>
      <c r="B34" s="47">
        <v>77954.850000000006</v>
      </c>
      <c r="C34" s="65">
        <v>82555.399999999994</v>
      </c>
      <c r="D34" s="14" t="e">
        <f>SUM(#REF!)</f>
        <v>#REF!</v>
      </c>
      <c r="E34" s="4">
        <v>4820</v>
      </c>
      <c r="F34" s="1" t="s">
        <v>39</v>
      </c>
      <c r="G34" s="47">
        <v>85184.8</v>
      </c>
      <c r="H34" s="57"/>
      <c r="I34" s="47"/>
      <c r="M34" s="82"/>
      <c r="P34" s="17"/>
      <c r="Q34" s="18"/>
    </row>
    <row r="35" spans="1:17" x14ac:dyDescent="0.2">
      <c r="A35" s="47">
        <v>60615.56</v>
      </c>
      <c r="B35" s="47">
        <v>62725.59</v>
      </c>
      <c r="C35" s="65">
        <v>66427.37</v>
      </c>
      <c r="D35" s="14" t="e">
        <f>SUM(#REF!)</f>
        <v>#REF!</v>
      </c>
      <c r="E35" s="4">
        <v>4830</v>
      </c>
      <c r="F35" s="1" t="s">
        <v>40</v>
      </c>
      <c r="G35" s="47">
        <v>68543.100000000006</v>
      </c>
      <c r="H35" s="57"/>
      <c r="I35" s="47"/>
      <c r="M35" s="82"/>
    </row>
    <row r="36" spans="1:17" ht="12.75" customHeight="1" x14ac:dyDescent="0.2">
      <c r="A36" s="47">
        <v>65519.1</v>
      </c>
      <c r="B36" s="47">
        <v>67799.850000000006</v>
      </c>
      <c r="C36" s="65">
        <v>71801.09</v>
      </c>
      <c r="D36" s="14" t="e">
        <f>SUM(#REF!)</f>
        <v>#REF!</v>
      </c>
      <c r="E36" s="4">
        <v>4840</v>
      </c>
      <c r="F36" s="1" t="s">
        <v>41</v>
      </c>
      <c r="G36" s="47">
        <v>74087.97</v>
      </c>
      <c r="H36" s="57"/>
      <c r="I36" s="47"/>
      <c r="M36" s="31"/>
    </row>
    <row r="37" spans="1:17" x14ac:dyDescent="0.2">
      <c r="A37" s="77">
        <v>117489.95</v>
      </c>
      <c r="B37" s="47">
        <v>121014.65</v>
      </c>
      <c r="C37" s="65">
        <v>127065.38</v>
      </c>
      <c r="D37" s="14" t="e">
        <f>SUM(#REF!)</f>
        <v>#REF!</v>
      </c>
      <c r="E37" s="4">
        <v>4850</v>
      </c>
      <c r="F37" s="1" t="s">
        <v>42</v>
      </c>
      <c r="G37" s="71">
        <v>131004.41</v>
      </c>
      <c r="H37" s="70"/>
      <c r="I37" s="47"/>
      <c r="M37" s="31"/>
    </row>
    <row r="38" spans="1:17" x14ac:dyDescent="0.2">
      <c r="A38" s="77">
        <v>8349.2800000000007</v>
      </c>
      <c r="B38" s="47">
        <v>8599.76</v>
      </c>
      <c r="C38" s="65">
        <v>8857.75</v>
      </c>
      <c r="D38" s="5" t="e">
        <f>SUM(#REF!)</f>
        <v>#REF!</v>
      </c>
      <c r="E38" s="4">
        <v>4900</v>
      </c>
      <c r="F38" s="1" t="s">
        <v>44</v>
      </c>
      <c r="G38" s="74">
        <v>9123.48</v>
      </c>
      <c r="H38" s="93"/>
      <c r="I38" s="47"/>
      <c r="M38" s="31"/>
      <c r="P38" s="15"/>
    </row>
    <row r="39" spans="1:17" x14ac:dyDescent="0.2">
      <c r="A39" s="79" t="s">
        <v>0</v>
      </c>
      <c r="B39" s="79" t="s">
        <v>0</v>
      </c>
      <c r="C39" s="79" t="s">
        <v>0</v>
      </c>
      <c r="D39" s="6"/>
      <c r="E39" s="4"/>
      <c r="F39" s="7"/>
      <c r="G39" s="16"/>
      <c r="H39" s="46"/>
      <c r="I39" s="3"/>
      <c r="M39" s="31"/>
      <c r="P39" s="15"/>
    </row>
    <row r="40" spans="1:17" x14ac:dyDescent="0.2">
      <c r="A40" s="65">
        <f>SUM(A7:A39)</f>
        <v>4971790.4999999991</v>
      </c>
      <c r="B40" s="87">
        <f>SUM(B4:B38)</f>
        <v>5177625.07</v>
      </c>
      <c r="C40" s="85">
        <f>SUM(C7:C38)</f>
        <v>5474072.7800000003</v>
      </c>
      <c r="D40" s="5" t="e">
        <f>SUM(#REF!)</f>
        <v>#REF!</v>
      </c>
      <c r="E40" s="4" t="s">
        <v>20</v>
      </c>
      <c r="F40" s="3" t="s">
        <v>19</v>
      </c>
      <c r="G40" s="62">
        <f>SUM(G7:G39)</f>
        <v>5566377.2700000023</v>
      </c>
      <c r="H40" s="57">
        <f>SUM(H10:H38)</f>
        <v>0</v>
      </c>
      <c r="I40" s="57">
        <f>SUM(I10:I36)</f>
        <v>0</v>
      </c>
      <c r="M40" s="31"/>
    </row>
    <row r="41" spans="1:17" x14ac:dyDescent="0.2">
      <c r="A41" s="79" t="s">
        <v>0</v>
      </c>
      <c r="B41" s="34" t="s">
        <v>0</v>
      </c>
      <c r="C41" s="79" t="s">
        <v>0</v>
      </c>
      <c r="D41" s="6"/>
      <c r="E41" s="4"/>
      <c r="F41" s="7"/>
      <c r="G41" s="33" t="s">
        <v>47</v>
      </c>
      <c r="H41" s="34" t="s">
        <v>0</v>
      </c>
      <c r="I41" s="34" t="s">
        <v>0</v>
      </c>
      <c r="M41" s="31"/>
    </row>
    <row r="42" spans="1:17" x14ac:dyDescent="0.2">
      <c r="A42" s="35"/>
      <c r="B42" s="65"/>
      <c r="C42" s="35"/>
      <c r="D42" s="3"/>
      <c r="E42" s="4"/>
      <c r="F42" s="3"/>
      <c r="G42" s="16"/>
      <c r="H42" s="35"/>
      <c r="I42" s="35"/>
      <c r="M42" s="31"/>
    </row>
    <row r="43" spans="1:17" x14ac:dyDescent="0.2">
      <c r="A43" s="34"/>
      <c r="B43" s="65"/>
      <c r="C43" s="34"/>
      <c r="D43" s="6"/>
      <c r="E43" s="4"/>
      <c r="F43" s="3"/>
      <c r="G43" s="33" t="s">
        <v>46</v>
      </c>
      <c r="H43" s="34" t="s">
        <v>0</v>
      </c>
      <c r="I43" s="34" t="s">
        <v>0</v>
      </c>
      <c r="M43" s="31"/>
    </row>
    <row r="44" spans="1:17" x14ac:dyDescent="0.2">
      <c r="A44" s="5"/>
      <c r="B44" s="65"/>
      <c r="C44" s="5"/>
      <c r="D44" s="3"/>
      <c r="E44" s="4" t="s">
        <v>20</v>
      </c>
      <c r="F44" s="3" t="s">
        <v>19</v>
      </c>
      <c r="G44" s="5">
        <f>SUM(G40:G43)</f>
        <v>5566377.2700000023</v>
      </c>
      <c r="H44" s="5">
        <f>SUM(H40:H43)</f>
        <v>0</v>
      </c>
      <c r="I44" s="5">
        <f>SUM(I40:I43)</f>
        <v>0</v>
      </c>
      <c r="M44" s="31"/>
    </row>
    <row r="45" spans="1:17" x14ac:dyDescent="0.2">
      <c r="A45" s="13"/>
      <c r="B45" s="65"/>
      <c r="C45" s="13"/>
      <c r="D45" s="3"/>
      <c r="E45" s="4"/>
      <c r="F45" s="3"/>
      <c r="G45" s="5"/>
      <c r="H45" s="9"/>
      <c r="M45" s="31"/>
    </row>
    <row r="46" spans="1:17" x14ac:dyDescent="0.2">
      <c r="A46" s="64"/>
      <c r="B46" s="13"/>
      <c r="C46" s="13"/>
      <c r="D46" s="3"/>
      <c r="E46" s="4"/>
      <c r="F46" s="3"/>
      <c r="G46" s="5"/>
      <c r="H46" s="9"/>
      <c r="M46" s="31"/>
    </row>
    <row r="47" spans="1:17" x14ac:dyDescent="0.2">
      <c r="A47" s="64"/>
      <c r="B47" s="5"/>
      <c r="C47" s="5"/>
      <c r="D47" s="3"/>
      <c r="E47" s="4"/>
      <c r="F47" s="3"/>
      <c r="G47" s="5"/>
      <c r="H47" s="9"/>
      <c r="I47" s="13"/>
      <c r="M47" s="31"/>
    </row>
    <row r="48" spans="1:17" x14ac:dyDescent="0.2">
      <c r="A48" s="7"/>
      <c r="B48" s="6"/>
      <c r="C48" s="6"/>
      <c r="D48" s="6"/>
      <c r="E48" s="4"/>
      <c r="F48" s="3"/>
      <c r="G48" s="6"/>
      <c r="H48" s="10"/>
      <c r="I48" s="8"/>
      <c r="M48" s="31"/>
    </row>
    <row r="49" spans="1:13" x14ac:dyDescent="0.2">
      <c r="A49" s="7"/>
      <c r="B49" s="6"/>
      <c r="C49" s="6"/>
      <c r="D49" s="6"/>
      <c r="E49" s="4"/>
      <c r="F49" s="3"/>
      <c r="G49" s="6"/>
      <c r="H49" s="10"/>
      <c r="I49" s="8"/>
      <c r="M49" s="31"/>
    </row>
    <row r="50" spans="1:13" x14ac:dyDescent="0.2">
      <c r="A50" s="3"/>
      <c r="B50" s="7"/>
      <c r="D50" s="3"/>
      <c r="E50" s="3"/>
      <c r="F50" s="3"/>
      <c r="G50" s="5"/>
      <c r="H50" s="4"/>
      <c r="I50" s="3"/>
      <c r="M50" s="31"/>
    </row>
    <row r="51" spans="1:13" x14ac:dyDescent="0.2">
      <c r="A51" s="5"/>
      <c r="B51" s="7"/>
      <c r="D51" s="3"/>
      <c r="E51" s="3"/>
      <c r="M51" s="31"/>
    </row>
    <row r="52" spans="1:13" x14ac:dyDescent="0.2">
      <c r="A52" s="3"/>
      <c r="B52" s="7"/>
      <c r="D52" s="3"/>
      <c r="E52" s="3"/>
      <c r="M52" s="31"/>
    </row>
    <row r="53" spans="1:13" x14ac:dyDescent="0.2">
      <c r="A53" s="3"/>
      <c r="B53" s="7"/>
      <c r="D53" s="3"/>
      <c r="E53" s="3"/>
      <c r="M53" s="31"/>
    </row>
    <row r="54" spans="1:13" x14ac:dyDescent="0.2">
      <c r="A54" s="3"/>
      <c r="B54" s="7"/>
      <c r="D54" s="3"/>
      <c r="E54" s="3"/>
      <c r="M54" s="31"/>
    </row>
    <row r="55" spans="1:13" x14ac:dyDescent="0.2">
      <c r="A55" s="3"/>
      <c r="B55" s="7"/>
      <c r="D55" s="3"/>
      <c r="E55" s="3"/>
      <c r="M55" s="31"/>
    </row>
    <row r="56" spans="1:13" x14ac:dyDescent="0.2">
      <c r="A56" s="3"/>
      <c r="B56" s="7"/>
      <c r="D56" s="3"/>
      <c r="E56" s="3"/>
      <c r="M56" s="31"/>
    </row>
    <row r="57" spans="1:13" x14ac:dyDescent="0.2">
      <c r="A57" s="3"/>
      <c r="B57" s="7"/>
      <c r="D57" s="3"/>
      <c r="E57" s="3"/>
      <c r="M57" s="31"/>
    </row>
    <row r="58" spans="1:13" x14ac:dyDescent="0.2">
      <c r="A58" s="3"/>
      <c r="B58" s="7"/>
      <c r="D58" s="3"/>
      <c r="E58" s="3"/>
      <c r="M58" s="31"/>
    </row>
    <row r="59" spans="1:13" x14ac:dyDescent="0.2">
      <c r="A59" s="3"/>
      <c r="B59" s="7"/>
      <c r="D59" s="3"/>
      <c r="E59" s="3"/>
      <c r="M59" s="31"/>
    </row>
    <row r="60" spans="1:13" x14ac:dyDescent="0.2">
      <c r="A60" s="3"/>
      <c r="B60" s="7"/>
      <c r="D60" s="3"/>
      <c r="E60" s="3"/>
      <c r="M60" s="16"/>
    </row>
    <row r="61" spans="1:13" x14ac:dyDescent="0.2">
      <c r="A61" s="3"/>
      <c r="B61" s="7"/>
      <c r="D61" s="3"/>
      <c r="E61" s="3"/>
      <c r="M61" s="31"/>
    </row>
    <row r="62" spans="1:13" x14ac:dyDescent="0.2">
      <c r="A62" s="3"/>
      <c r="B62" s="7"/>
      <c r="D62" s="3"/>
      <c r="E62" s="3"/>
    </row>
    <row r="63" spans="1:13" x14ac:dyDescent="0.2">
      <c r="A63" s="3"/>
      <c r="B63" s="7"/>
      <c r="D63" s="3"/>
      <c r="E63" s="3"/>
    </row>
    <row r="64" spans="1:13" x14ac:dyDescent="0.2">
      <c r="A64" s="3"/>
      <c r="B64" s="7"/>
      <c r="D64" s="3"/>
      <c r="E64" s="3"/>
    </row>
    <row r="65" spans="1:9" x14ac:dyDescent="0.2">
      <c r="A65" s="3"/>
      <c r="B65" s="7"/>
      <c r="D65" s="3"/>
      <c r="E65" s="3"/>
    </row>
    <row r="66" spans="1:9" x14ac:dyDescent="0.2">
      <c r="A66" s="3"/>
      <c r="B66" s="7"/>
      <c r="D66" s="3"/>
      <c r="E66" s="3"/>
    </row>
    <row r="67" spans="1:9" x14ac:dyDescent="0.2">
      <c r="A67" s="3"/>
      <c r="B67" s="7"/>
      <c r="D67" s="3"/>
      <c r="E67" s="3"/>
    </row>
    <row r="68" spans="1:9" x14ac:dyDescent="0.2">
      <c r="A68" s="3"/>
      <c r="B68" s="7"/>
      <c r="D68" s="3"/>
      <c r="E68" s="3"/>
    </row>
    <row r="69" spans="1:9" x14ac:dyDescent="0.2">
      <c r="A69" s="3"/>
      <c r="B69" s="7"/>
      <c r="D69" s="3"/>
      <c r="E69" s="3"/>
    </row>
    <row r="70" spans="1:9" x14ac:dyDescent="0.2">
      <c r="A70" s="3"/>
      <c r="B70" s="7"/>
      <c r="D70" s="3"/>
      <c r="E70" s="3"/>
    </row>
    <row r="71" spans="1:9" x14ac:dyDescent="0.2">
      <c r="A71" s="3"/>
      <c r="B71" s="7"/>
      <c r="D71" s="3"/>
      <c r="E71" s="3"/>
    </row>
    <row r="72" spans="1:9" x14ac:dyDescent="0.2">
      <c r="A72" s="3"/>
      <c r="B72" s="7"/>
      <c r="D72" s="3"/>
      <c r="E72" s="3"/>
    </row>
    <row r="73" spans="1:9" x14ac:dyDescent="0.2">
      <c r="A73" s="3"/>
      <c r="B73" s="7"/>
      <c r="D73" s="3"/>
      <c r="E73" s="3"/>
    </row>
    <row r="74" spans="1:9" x14ac:dyDescent="0.2">
      <c r="A74" s="3"/>
      <c r="B74" s="7"/>
      <c r="D74" s="3"/>
      <c r="E74" s="3"/>
    </row>
    <row r="75" spans="1:9" x14ac:dyDescent="0.2">
      <c r="A75" s="3"/>
      <c r="B75" s="7"/>
      <c r="D75" s="3"/>
      <c r="E75" s="3"/>
    </row>
    <row r="76" spans="1:9" x14ac:dyDescent="0.2">
      <c r="A76" s="3"/>
      <c r="B76" s="7"/>
      <c r="D76" s="3"/>
      <c r="E76" s="3"/>
    </row>
    <row r="77" spans="1:9" x14ac:dyDescent="0.2">
      <c r="A77" s="3"/>
      <c r="B77" s="7"/>
      <c r="D77" s="3"/>
      <c r="E77" s="3"/>
    </row>
    <row r="78" spans="1:9" x14ac:dyDescent="0.2">
      <c r="A78" s="3"/>
      <c r="B78" s="7"/>
      <c r="D78" s="3"/>
      <c r="E78" s="3"/>
      <c r="F78" s="3"/>
      <c r="G78" s="3"/>
      <c r="H78" s="3"/>
      <c r="I78" s="3"/>
    </row>
    <row r="79" spans="1:9" x14ac:dyDescent="0.2">
      <c r="A79" s="3"/>
      <c r="B79" s="7"/>
      <c r="D79" s="3"/>
      <c r="E79" s="3"/>
      <c r="F79" s="3"/>
      <c r="G79" s="3"/>
      <c r="H79" s="3"/>
      <c r="I79" s="3"/>
    </row>
    <row r="80" spans="1:9" x14ac:dyDescent="0.2">
      <c r="A80" s="3"/>
      <c r="B80" s="7"/>
      <c r="D80" s="3"/>
      <c r="E80" s="3"/>
      <c r="F80" s="3"/>
      <c r="G80" s="3"/>
      <c r="H80" s="3"/>
      <c r="I80" s="3"/>
    </row>
    <row r="81" spans="1:9" x14ac:dyDescent="0.2">
      <c r="A81" s="3"/>
      <c r="B81" s="7"/>
      <c r="D81" s="3"/>
      <c r="E81" s="3"/>
      <c r="F81" s="3"/>
      <c r="G81" s="3"/>
      <c r="H81" s="3"/>
      <c r="I81" s="3"/>
    </row>
    <row r="82" spans="1:9" x14ac:dyDescent="0.2">
      <c r="A82" s="3"/>
      <c r="B82" s="7"/>
      <c r="D82" s="3"/>
      <c r="E82" s="3"/>
      <c r="F82" s="3"/>
      <c r="G82" s="3"/>
      <c r="H82" s="3"/>
      <c r="I82" s="3"/>
    </row>
    <row r="83" spans="1:9" x14ac:dyDescent="0.2">
      <c r="A83" s="3"/>
      <c r="B83" s="7"/>
      <c r="D83" s="3"/>
      <c r="E83" s="3"/>
      <c r="F83" s="3"/>
      <c r="G83" s="3"/>
      <c r="H83" s="3"/>
      <c r="I83" s="3"/>
    </row>
    <row r="84" spans="1:9" x14ac:dyDescent="0.2">
      <c r="A84" s="3"/>
      <c r="B84" s="7"/>
      <c r="D84" s="3"/>
      <c r="E84" s="3"/>
      <c r="F84" s="3"/>
      <c r="G84" s="3"/>
      <c r="H84" s="3"/>
      <c r="I84" s="3"/>
    </row>
    <row r="85" spans="1:9" x14ac:dyDescent="0.2">
      <c r="A85" s="3"/>
      <c r="B85" s="7"/>
      <c r="D85" s="3"/>
      <c r="E85" s="3"/>
      <c r="F85" s="3"/>
      <c r="G85" s="3"/>
      <c r="H85" s="3"/>
      <c r="I85" s="3"/>
    </row>
    <row r="86" spans="1:9" x14ac:dyDescent="0.2">
      <c r="A86" s="3"/>
      <c r="B86" s="7"/>
      <c r="D86" s="3"/>
      <c r="E86" s="3"/>
      <c r="F86" s="3"/>
      <c r="G86" s="3"/>
      <c r="H86" s="3"/>
      <c r="I86" s="3"/>
    </row>
    <row r="87" spans="1:9" x14ac:dyDescent="0.2">
      <c r="A87" s="3"/>
      <c r="B87" s="7"/>
      <c r="D87" s="3"/>
      <c r="E87" s="3"/>
      <c r="F87" s="3"/>
      <c r="G87" s="3"/>
      <c r="H87" s="3"/>
      <c r="I87" s="3"/>
    </row>
  </sheetData>
  <mergeCells count="4">
    <mergeCell ref="K3:L3"/>
    <mergeCell ref="N17:O17"/>
    <mergeCell ref="M7:N8"/>
    <mergeCell ref="M10:O10"/>
  </mergeCells>
  <phoneticPr fontId="0" type="noConversion"/>
  <pageMargins left="0.45" right="0.2" top="0.75" bottom="0.5" header="0.3" footer="0.3"/>
  <pageSetup orientation="portrait" r:id="rId1"/>
  <headerFooter alignWithMargins="0">
    <oddHeader>&amp;CFY 2025-2026  METCOM Budget Worksheet
&amp;"Arial,Bold Italic"&amp;9&amp;KFF0000 $128,000 radio project funds included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2024-25 Budget</vt:lpstr>
    </vt:vector>
  </TitlesOfParts>
  <Company>City of Woodburn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Norcom</dc:creator>
  <cp:lastModifiedBy>Wendy Patterson</cp:lastModifiedBy>
  <cp:lastPrinted>2025-02-06T23:02:10Z</cp:lastPrinted>
  <dcterms:created xsi:type="dcterms:W3CDTF">2001-01-04T22:49:31Z</dcterms:created>
  <dcterms:modified xsi:type="dcterms:W3CDTF">2025-02-06T23:24:30Z</dcterms:modified>
</cp:coreProperties>
</file>